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tasolut.sharepoint.com/sites/datasolut-Ablage/Freigegebene Dokumente/01_Marketing/02_Content/01_Themen/01_Kundenanalyse/Blogbeiträge/"/>
    </mc:Choice>
  </mc:AlternateContent>
  <xr:revisionPtr revIDLastSave="6" documentId="8_{CDE9ECD6-A625-5440-AB6B-095D0F61E7F8}" xr6:coauthVersionLast="45" xr6:coauthVersionMax="45" xr10:uidLastSave="{970D0031-5F5C-7946-A82C-319C61CE338D}"/>
  <bookViews>
    <workbookView xWindow="560" yWindow="460" windowWidth="28240" windowHeight="15940" xr2:uid="{CD999C4D-5F85-704A-91E2-DE0B1DB1907A}"/>
  </bookViews>
  <sheets>
    <sheet name="Auswertung" sheetId="2" r:id="rId1"/>
    <sheet name="Kundendaten" sheetId="1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" i="1" l="1"/>
  <c r="C3" i="1"/>
  <c r="C4" i="1"/>
  <c r="C5" i="1"/>
  <c r="C6" i="1"/>
  <c r="C7" i="1"/>
  <c r="C8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" i="1"/>
  <c r="D25" i="1" l="1"/>
  <c r="E25" i="1" s="1"/>
  <c r="D18" i="1"/>
  <c r="E18" i="1" s="1"/>
  <c r="D7" i="1"/>
  <c r="E7" i="1" s="1"/>
  <c r="D3" i="1"/>
  <c r="E3" i="1" s="1"/>
  <c r="D22" i="1"/>
  <c r="E22" i="1" s="1"/>
  <c r="D21" i="1"/>
  <c r="E21" i="1" s="1"/>
  <c r="D2" i="1"/>
  <c r="E2" i="1" s="1"/>
  <c r="D23" i="1"/>
  <c r="E23" i="1" s="1"/>
  <c r="D19" i="1"/>
  <c r="E19" i="1" s="1"/>
  <c r="D15" i="1"/>
  <c r="E15" i="1" s="1"/>
  <c r="D11" i="1"/>
  <c r="E11" i="1" s="1"/>
  <c r="D6" i="1"/>
  <c r="E6" i="1" s="1"/>
  <c r="D14" i="1"/>
  <c r="E14" i="1" s="1"/>
  <c r="D10" i="1"/>
  <c r="E10" i="1" s="1"/>
  <c r="D17" i="1"/>
  <c r="E17" i="1" s="1"/>
  <c r="D13" i="1"/>
  <c r="E13" i="1" s="1"/>
  <c r="D8" i="1"/>
  <c r="E8" i="1" s="1"/>
  <c r="D4" i="1"/>
  <c r="E4" i="1" s="1"/>
  <c r="D9" i="1"/>
  <c r="E9" i="1" s="1"/>
  <c r="D12" i="1"/>
  <c r="E12" i="1" s="1"/>
  <c r="D5" i="1"/>
  <c r="E5" i="1" s="1"/>
  <c r="D26" i="1"/>
  <c r="E26" i="1" s="1"/>
  <c r="D24" i="1"/>
  <c r="E24" i="1" s="1"/>
  <c r="D20" i="1"/>
  <c r="E20" i="1" s="1"/>
  <c r="D16" i="1"/>
  <c r="E16" i="1" s="1"/>
  <c r="H20" i="1" l="1"/>
  <c r="F20" i="1"/>
  <c r="G20" i="1"/>
  <c r="G13" i="1"/>
  <c r="F13" i="1"/>
  <c r="H13" i="1"/>
  <c r="G23" i="1"/>
  <c r="F23" i="1"/>
  <c r="H23" i="1"/>
  <c r="H24" i="1"/>
  <c r="G24" i="1"/>
  <c r="F24" i="1"/>
  <c r="G17" i="1"/>
  <c r="F17" i="1"/>
  <c r="H17" i="1"/>
  <c r="H2" i="1"/>
  <c r="G2" i="1"/>
  <c r="F2" i="1"/>
  <c r="G7" i="1"/>
  <c r="F7" i="1"/>
  <c r="H7" i="1"/>
  <c r="G26" i="1"/>
  <c r="F26" i="1"/>
  <c r="H26" i="1"/>
  <c r="F4" i="1"/>
  <c r="G4" i="1"/>
  <c r="H4" i="1"/>
  <c r="G10" i="1"/>
  <c r="F10" i="1"/>
  <c r="H10" i="1"/>
  <c r="G15" i="1"/>
  <c r="F15" i="1"/>
  <c r="H15" i="1"/>
  <c r="G21" i="1"/>
  <c r="F21" i="1"/>
  <c r="H21" i="1"/>
  <c r="G18" i="1"/>
  <c r="F18" i="1"/>
  <c r="H18" i="1"/>
  <c r="H12" i="1"/>
  <c r="F12" i="1"/>
  <c r="G12" i="1"/>
  <c r="G6" i="1"/>
  <c r="H6" i="1"/>
  <c r="F6" i="1"/>
  <c r="G3" i="1"/>
  <c r="H3" i="1"/>
  <c r="F3" i="1"/>
  <c r="G9" i="1"/>
  <c r="F9" i="1"/>
  <c r="H9" i="1"/>
  <c r="G11" i="1"/>
  <c r="H11" i="1"/>
  <c r="F11" i="1"/>
  <c r="H16" i="1"/>
  <c r="G16" i="1"/>
  <c r="F16" i="1"/>
  <c r="G5" i="1"/>
  <c r="F5" i="1"/>
  <c r="H5" i="1"/>
  <c r="H8" i="1"/>
  <c r="G8" i="1"/>
  <c r="F8" i="1"/>
  <c r="G14" i="1"/>
  <c r="F14" i="1"/>
  <c r="H14" i="1"/>
  <c r="G19" i="1"/>
  <c r="H19" i="1"/>
  <c r="F19" i="1"/>
  <c r="G22" i="1"/>
  <c r="F22" i="1"/>
  <c r="H22" i="1"/>
  <c r="G25" i="1"/>
  <c r="F25" i="1"/>
  <c r="H25" i="1"/>
</calcChain>
</file>

<file path=xl/sharedStrings.xml><?xml version="1.0" encoding="utf-8"?>
<sst xmlns="http://schemas.openxmlformats.org/spreadsheetml/2006/main" count="52" uniqueCount="43">
  <si>
    <t>Name</t>
  </si>
  <si>
    <t>Umsatz</t>
  </si>
  <si>
    <t>Umsatz 2019</t>
  </si>
  <si>
    <t>Adam Riese</t>
  </si>
  <si>
    <t>Eva Zahl</t>
  </si>
  <si>
    <t>Max Beispiel</t>
  </si>
  <si>
    <t>Lisa Müller</t>
  </si>
  <si>
    <t>Ines Meier</t>
  </si>
  <si>
    <t>Pia Jackisch</t>
  </si>
  <si>
    <t>Manfred Ehrmann</t>
  </si>
  <si>
    <t>Roland Behr</t>
  </si>
  <si>
    <t>Emily Walsdorff</t>
  </si>
  <si>
    <t>Bettina Rennhack</t>
  </si>
  <si>
    <t>Ottfried Titz</t>
  </si>
  <si>
    <t>Dominik Wedemeyer</t>
  </si>
  <si>
    <t>Julian Kermann</t>
  </si>
  <si>
    <t>Heidemarie Seidl</t>
  </si>
  <si>
    <t>Henrik Kusche</t>
  </si>
  <si>
    <t>Mathias Geeler</t>
  </si>
  <si>
    <t>Justin Kaiser</t>
  </si>
  <si>
    <t>Hans-Joachim Sommerfeld</t>
  </si>
  <si>
    <t>Stephanie Heybey</t>
  </si>
  <si>
    <t>Henrik Bongards</t>
  </si>
  <si>
    <t>Thore Katzenstein</t>
  </si>
  <si>
    <t>Natascha Tanu</t>
  </si>
  <si>
    <t>Silke Gottschalk</t>
  </si>
  <si>
    <t>Lukas Finkel</t>
  </si>
  <si>
    <t>Umsatz kumuliert</t>
  </si>
  <si>
    <t>Philipp Kunze</t>
  </si>
  <si>
    <t>Umsatz kumuliert (%)</t>
  </si>
  <si>
    <t>Klasse</t>
  </si>
  <si>
    <t>Klasse A</t>
  </si>
  <si>
    <t>Klasse B</t>
  </si>
  <si>
    <t>Klasse C</t>
  </si>
  <si>
    <t>Zeilenbeschriftungen</t>
  </si>
  <si>
    <t>A</t>
  </si>
  <si>
    <t>B</t>
  </si>
  <si>
    <t>C</t>
  </si>
  <si>
    <t>Gesamtergebnis</t>
  </si>
  <si>
    <t>Anzahl Kunden</t>
  </si>
  <si>
    <t>Anteil Kunden</t>
  </si>
  <si>
    <t>Anteil Umsatz</t>
  </si>
  <si>
    <t>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</si>
</sst>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8" fontId="0" fillId="0" borderId="0" xfId="0" applyNumberFormat="1"/>
    <xf numFmtId="0" fontId="0" fillId="3" borderId="1" xfId="0" applyFont="1" applyFill="1" applyBorder="1"/>
    <xf numFmtId="0" fontId="2" fillId="2" borderId="3" xfId="0" applyFont="1" applyFill="1" applyBorder="1"/>
    <xf numFmtId="0" fontId="2" fillId="2" borderId="5" xfId="0" applyFont="1" applyFill="1" applyBorder="1"/>
    <xf numFmtId="0" fontId="0" fillId="3" borderId="3" xfId="0" applyFont="1" applyFill="1" applyBorder="1"/>
    <xf numFmtId="8" fontId="0" fillId="3" borderId="4" xfId="0" applyNumberFormat="1" applyFont="1" applyFill="1" applyBorder="1"/>
    <xf numFmtId="0" fontId="0" fillId="0" borderId="3" xfId="0" applyFont="1" applyBorder="1"/>
    <xf numFmtId="8" fontId="0" fillId="0" borderId="4" xfId="0" applyNumberFormat="1" applyFont="1" applyBorder="1"/>
    <xf numFmtId="8" fontId="0" fillId="3" borderId="5" xfId="0" applyNumberFormat="1" applyFont="1" applyFill="1" applyBorder="1"/>
    <xf numFmtId="0" fontId="2" fillId="2" borderId="0" xfId="0" applyFont="1" applyFill="1" applyBorder="1"/>
    <xf numFmtId="10" fontId="0" fillId="3" borderId="5" xfId="1" applyNumberFormat="1" applyFont="1" applyFill="1" applyBorder="1"/>
    <xf numFmtId="10" fontId="0" fillId="0" borderId="4" xfId="1" applyNumberFormat="1" applyFont="1" applyBorder="1"/>
    <xf numFmtId="10" fontId="0" fillId="3" borderId="4" xfId="1" applyNumberFormat="1" applyFont="1" applyFill="1" applyBorder="1"/>
    <xf numFmtId="8" fontId="0" fillId="0" borderId="5" xfId="0" applyNumberFormat="1" applyFont="1" applyBorder="1"/>
    <xf numFmtId="8" fontId="0" fillId="3" borderId="2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3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3" fillId="3" borderId="0" xfId="0" applyNumberFormat="1" applyFont="1" applyFill="1" applyBorder="1"/>
    <xf numFmtId="10" fontId="3" fillId="3" borderId="0" xfId="0" applyNumberFormat="1" applyFont="1" applyFill="1" applyBorder="1"/>
    <xf numFmtId="164" fontId="3" fillId="3" borderId="0" xfId="0" applyNumberFormat="1" applyFont="1" applyFill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10" fontId="0" fillId="0" borderId="0" xfId="0" applyNumberFormat="1" applyBorder="1"/>
    <xf numFmtId="164" fontId="0" fillId="0" borderId="0" xfId="0" applyNumberForma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34995"/>
      <color rgb="FFF6B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Kundendaten!$F$1</c:f>
              <c:strCache>
                <c:ptCount val="1"/>
                <c:pt idx="0">
                  <c:v>Klasse 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Kundendaten!$F$2:$F$26</c:f>
              <c:numCache>
                <c:formatCode>0.00%</c:formatCode>
                <c:ptCount val="25"/>
                <c:pt idx="0">
                  <c:v>0.20549243520437108</c:v>
                </c:pt>
                <c:pt idx="1">
                  <c:v>0.35026609906583173</c:v>
                </c:pt>
                <c:pt idx="2">
                  <c:v>0.47907598944285607</c:v>
                </c:pt>
                <c:pt idx="3">
                  <c:v>0.56808822508016255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5-9647-A35D-5EC90F04282F}"/>
            </c:ext>
          </c:extLst>
        </c:ser>
        <c:ser>
          <c:idx val="1"/>
          <c:order val="1"/>
          <c:tx>
            <c:strRef>
              <c:f>Kundendaten!$G$1</c:f>
              <c:strCache>
                <c:ptCount val="1"/>
                <c:pt idx="0">
                  <c:v>Klasse B</c:v>
                </c:pt>
              </c:strCache>
            </c:strRef>
          </c:tx>
          <c:spPr>
            <a:solidFill>
              <a:srgbClr val="F6B13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Kundendaten!$G$2:$G$26</c:f>
              <c:numCache>
                <c:formatCode>0.00%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0.64333102781668539</c:v>
                </c:pt>
                <c:pt idx="5">
                  <c:v>0.7048369546343779</c:v>
                </c:pt>
                <c:pt idx="6">
                  <c:v>0.76274497320198642</c:v>
                </c:pt>
                <c:pt idx="7">
                  <c:v>0.81638440969127302</c:v>
                </c:pt>
                <c:pt idx="8">
                  <c:v>0.85360138099482563</c:v>
                </c:pt>
                <c:pt idx="9">
                  <c:v>0.88182032597497317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85-9647-A35D-5EC90F04282F}"/>
            </c:ext>
          </c:extLst>
        </c:ser>
        <c:ser>
          <c:idx val="2"/>
          <c:order val="2"/>
          <c:tx>
            <c:strRef>
              <c:f>Kundendaten!$H$1</c:f>
              <c:strCache>
                <c:ptCount val="1"/>
                <c:pt idx="0">
                  <c:v>Klasse C</c:v>
                </c:pt>
              </c:strCache>
            </c:strRef>
          </c:tx>
          <c:spPr>
            <a:solidFill>
              <a:srgbClr val="034995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Kundendaten!$H$2:$H$26</c:f>
              <c:numCache>
                <c:formatCode>0.00%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0.90461310729623678</c:v>
                </c:pt>
                <c:pt idx="11">
                  <c:v>0.92288119161447912</c:v>
                </c:pt>
                <c:pt idx="12">
                  <c:v>0.93593292393531446</c:v>
                </c:pt>
                <c:pt idx="13">
                  <c:v>0.946795380091912</c:v>
                </c:pt>
                <c:pt idx="14">
                  <c:v>0.95635628045886534</c:v>
                </c:pt>
                <c:pt idx="15">
                  <c:v>0.96424953986132178</c:v>
                </c:pt>
                <c:pt idx="16">
                  <c:v>0.97158571312813269</c:v>
                </c:pt>
                <c:pt idx="17">
                  <c:v>0.97794517693634453</c:v>
                </c:pt>
                <c:pt idx="18">
                  <c:v>0.98427570120504237</c:v>
                </c:pt>
                <c:pt idx="19">
                  <c:v>0.9893936587681017</c:v>
                </c:pt>
                <c:pt idx="20">
                  <c:v>0.9932607047356663</c:v>
                </c:pt>
                <c:pt idx="21">
                  <c:v>0.99558672022410777</c:v>
                </c:pt>
                <c:pt idx="22">
                  <c:v>0.99712051581835237</c:v>
                </c:pt>
                <c:pt idx="23">
                  <c:v>0.99860366721844729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85-9647-A35D-5EC90F042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14501520"/>
        <c:axId val="1214503200"/>
      </c:barChart>
      <c:catAx>
        <c:axId val="1214501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Kundenrang nach</a:t>
                </a:r>
                <a:r>
                  <a:rPr lang="de-DE" baseline="0"/>
                  <a:t> </a:t>
                </a:r>
                <a:r>
                  <a:rPr lang="de-DE"/>
                  <a:t>Umsatz</a:t>
                </a:r>
                <a:r>
                  <a:rPr lang="de-DE" baseline="0"/>
                  <a:t> (absteigend)</a:t>
                </a:r>
                <a:endParaRPr lang="de-D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14503200"/>
        <c:crosses val="autoZero"/>
        <c:auto val="1"/>
        <c:lblAlgn val="ctr"/>
        <c:lblOffset val="100"/>
        <c:noMultiLvlLbl val="0"/>
      </c:catAx>
      <c:valAx>
        <c:axId val="12145032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kumulierte Umsatzanteil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14501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8</xdr:col>
      <xdr:colOff>63500</xdr:colOff>
      <xdr:row>20</xdr:row>
      <xdr:rowOff>76200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3EB3EC6-DB1D-D54E-80CF-C03D3C20B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kas Heinrich" refreshedDate="43936.552946643518" createdVersion="6" refreshedVersion="6" minRefreshableVersion="3" recordCount="25" xr:uid="{62219448-16AA-A144-A1FC-E11707D691A5}">
  <cacheSource type="worksheet">
    <worksheetSource ref="A1:H26" sheet="Kundendaten"/>
  </cacheSource>
  <cacheFields count="8">
    <cacheField name="Name" numFmtId="0">
      <sharedItems count="25">
        <s v="Adam Riese"/>
        <s v="Stephanie Heybey"/>
        <s v="Henrik Bongards"/>
        <s v="Roland Behr"/>
        <s v="Silke Gottschalk"/>
        <s v="Emily Walsdorff"/>
        <s v="Thore Katzenstein"/>
        <s v="Julian Kermann"/>
        <s v="Heidemarie Seidl"/>
        <s v="Hans-Joachim Sommerfeld"/>
        <s v="Dominik Wedemeyer"/>
        <s v="Max Beispiel"/>
        <s v="Lukas Finkel"/>
        <s v="Eva Zahl"/>
        <s v="Justin Kaiser"/>
        <s v="Natascha Tanu"/>
        <s v="Manfred Ehrmann"/>
        <s v="Philipp Kunze"/>
        <s v="Bettina Rennhack"/>
        <s v="Pia Jackisch"/>
        <s v="Mathias Geeler"/>
        <s v="Ines Meier"/>
        <s v="Henrik Kusche"/>
        <s v="Ottfried Titz"/>
        <s v="Lisa Müller"/>
      </sharedItems>
    </cacheField>
    <cacheField name="Umsatz 2019" numFmtId="8">
      <sharedItems containsSemiMixedTypes="0" containsString="0" containsNumber="1" minValue="19.3" maxValue="2840.3" count="25">
        <n v="2840.3"/>
        <n v="2001.05"/>
        <n v="1780.4"/>
        <n v="1230.32"/>
        <n v="1040"/>
        <n v="850.13"/>
        <n v="800.4"/>
        <n v="741.4"/>
        <n v="514.41"/>
        <n v="390.04"/>
        <n v="315.04000000000002"/>
        <n v="252.5"/>
        <n v="180.4"/>
        <n v="150.13999999999999"/>
        <n v="132.15"/>
        <n v="109.1"/>
        <n v="101.4"/>
        <n v="87.9"/>
        <n v="87.5"/>
        <n v="70.739999999999995"/>
        <n v="53.45"/>
        <n v="32.15"/>
        <n v="21.2"/>
        <n v="20.5"/>
        <n v="19.3"/>
      </sharedItems>
    </cacheField>
    <cacheField name="Umsatz kumuliert" numFmtId="8">
      <sharedItems containsSemiMixedTypes="0" containsString="0" containsNumber="1" minValue="2840.3" maxValue="13821.919999999998"/>
    </cacheField>
    <cacheField name="Umsatz kumuliert (%)" numFmtId="10">
      <sharedItems containsSemiMixedTypes="0" containsString="0" containsNumber="1" minValue="0.20549243520437108" maxValue="1" count="25">
        <n v="0.20549243520437108"/>
        <n v="0.35026609906583173"/>
        <n v="0.47907598944285607"/>
        <n v="0.56808822508016255"/>
        <n v="0.64333102781668539"/>
        <n v="0.7048369546343779"/>
        <n v="0.76274497320198642"/>
        <n v="0.81638440969127302"/>
        <n v="0.85360138099482563"/>
        <n v="0.88182032597497317"/>
        <n v="0.90461310729623678"/>
        <n v="0.92288119161447912"/>
        <n v="0.93593292393531446"/>
        <n v="0.946795380091912"/>
        <n v="0.95635628045886534"/>
        <n v="0.96424953986132178"/>
        <n v="0.97158571312813269"/>
        <n v="0.97794517693634453"/>
        <n v="0.98427570120504237"/>
        <n v="0.9893936587681017"/>
        <n v="0.9932607047356663"/>
        <n v="0.99558672022410777"/>
        <n v="0.99712051581835237"/>
        <n v="0.99860366721844729"/>
        <n v="1"/>
      </sharedItems>
    </cacheField>
    <cacheField name="Klasse" numFmtId="0">
      <sharedItems count="3">
        <s v="A"/>
        <s v="B"/>
        <s v="C"/>
      </sharedItems>
    </cacheField>
    <cacheField name="Klasse A" numFmtId="10">
      <sharedItems containsSemiMixedTypes="0" containsString="0" containsNumber="1" minValue="0" maxValue="0.56808822508016255"/>
    </cacheField>
    <cacheField name="Klasse B" numFmtId="10">
      <sharedItems containsSemiMixedTypes="0" containsString="0" containsNumber="1" minValue="0" maxValue="0.88182032597497317"/>
    </cacheField>
    <cacheField name="Klasse C" numFmtId="10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x v="0"/>
    <x v="0"/>
    <n v="2840.3"/>
    <x v="0"/>
    <x v="0"/>
    <n v="0.20549243520437108"/>
    <n v="0"/>
    <n v="0"/>
  </r>
  <r>
    <x v="1"/>
    <x v="1"/>
    <n v="4841.3500000000004"/>
    <x v="1"/>
    <x v="0"/>
    <n v="0.35026609906583173"/>
    <n v="0"/>
    <n v="0"/>
  </r>
  <r>
    <x v="2"/>
    <x v="2"/>
    <n v="6621.75"/>
    <x v="2"/>
    <x v="0"/>
    <n v="0.47907598944285607"/>
    <n v="0"/>
    <n v="0"/>
  </r>
  <r>
    <x v="3"/>
    <x v="3"/>
    <n v="7852.07"/>
    <x v="3"/>
    <x v="0"/>
    <n v="0.56808822508016255"/>
    <n v="0"/>
    <n v="0"/>
  </r>
  <r>
    <x v="4"/>
    <x v="4"/>
    <n v="8892.07"/>
    <x v="4"/>
    <x v="1"/>
    <n v="0"/>
    <n v="0.64333102781668539"/>
    <n v="0"/>
  </r>
  <r>
    <x v="5"/>
    <x v="5"/>
    <n v="9742.1999999999989"/>
    <x v="5"/>
    <x v="1"/>
    <n v="0"/>
    <n v="0.7048369546343779"/>
    <n v="0"/>
  </r>
  <r>
    <x v="6"/>
    <x v="6"/>
    <n v="10542.599999999999"/>
    <x v="6"/>
    <x v="1"/>
    <n v="0"/>
    <n v="0.76274497320198642"/>
    <n v="0"/>
  </r>
  <r>
    <x v="7"/>
    <x v="7"/>
    <n v="11283.999999999998"/>
    <x v="7"/>
    <x v="1"/>
    <n v="0"/>
    <n v="0.81638440969127302"/>
    <n v="0"/>
  </r>
  <r>
    <x v="8"/>
    <x v="8"/>
    <n v="11798.409999999998"/>
    <x v="8"/>
    <x v="1"/>
    <n v="0"/>
    <n v="0.85360138099482563"/>
    <n v="0"/>
  </r>
  <r>
    <x v="9"/>
    <x v="9"/>
    <n v="12188.449999999999"/>
    <x v="9"/>
    <x v="1"/>
    <n v="0"/>
    <n v="0.88182032597497317"/>
    <n v="0"/>
  </r>
  <r>
    <x v="10"/>
    <x v="10"/>
    <n v="12503.49"/>
    <x v="10"/>
    <x v="2"/>
    <n v="0"/>
    <n v="0"/>
    <n v="0.90461310729623678"/>
  </r>
  <r>
    <x v="11"/>
    <x v="11"/>
    <n v="12755.99"/>
    <x v="11"/>
    <x v="2"/>
    <n v="0"/>
    <n v="0"/>
    <n v="0.92288119161447912"/>
  </r>
  <r>
    <x v="12"/>
    <x v="12"/>
    <n v="12936.39"/>
    <x v="12"/>
    <x v="2"/>
    <n v="0"/>
    <n v="0"/>
    <n v="0.93593292393531446"/>
  </r>
  <r>
    <x v="13"/>
    <x v="13"/>
    <n v="13086.529999999999"/>
    <x v="13"/>
    <x v="2"/>
    <n v="0"/>
    <n v="0"/>
    <n v="0.946795380091912"/>
  </r>
  <r>
    <x v="14"/>
    <x v="14"/>
    <n v="13218.679999999998"/>
    <x v="14"/>
    <x v="2"/>
    <n v="0"/>
    <n v="0"/>
    <n v="0.95635628045886534"/>
  </r>
  <r>
    <x v="15"/>
    <x v="15"/>
    <n v="13327.779999999999"/>
    <x v="15"/>
    <x v="2"/>
    <n v="0"/>
    <n v="0"/>
    <n v="0.96424953986132178"/>
  </r>
  <r>
    <x v="16"/>
    <x v="16"/>
    <n v="13429.179999999998"/>
    <x v="16"/>
    <x v="2"/>
    <n v="0"/>
    <n v="0"/>
    <n v="0.97158571312813269"/>
  </r>
  <r>
    <x v="17"/>
    <x v="17"/>
    <n v="13517.079999999998"/>
    <x v="17"/>
    <x v="2"/>
    <n v="0"/>
    <n v="0"/>
    <n v="0.97794517693634453"/>
  </r>
  <r>
    <x v="18"/>
    <x v="18"/>
    <n v="13604.579999999998"/>
    <x v="18"/>
    <x v="2"/>
    <n v="0"/>
    <n v="0"/>
    <n v="0.98427570120504237"/>
  </r>
  <r>
    <x v="19"/>
    <x v="19"/>
    <n v="13675.319999999998"/>
    <x v="19"/>
    <x v="2"/>
    <n v="0"/>
    <n v="0"/>
    <n v="0.9893936587681017"/>
  </r>
  <r>
    <x v="20"/>
    <x v="20"/>
    <n v="13728.769999999999"/>
    <x v="20"/>
    <x v="2"/>
    <n v="0"/>
    <n v="0"/>
    <n v="0.9932607047356663"/>
  </r>
  <r>
    <x v="21"/>
    <x v="21"/>
    <n v="13760.919999999998"/>
    <x v="21"/>
    <x v="2"/>
    <n v="0"/>
    <n v="0"/>
    <n v="0.99558672022410777"/>
  </r>
  <r>
    <x v="22"/>
    <x v="22"/>
    <n v="13782.119999999999"/>
    <x v="22"/>
    <x v="2"/>
    <n v="0"/>
    <n v="0"/>
    <n v="0.99712051581835237"/>
  </r>
  <r>
    <x v="23"/>
    <x v="23"/>
    <n v="13802.619999999999"/>
    <x v="23"/>
    <x v="2"/>
    <n v="0"/>
    <n v="0"/>
    <n v="0.99860366721844729"/>
  </r>
  <r>
    <x v="24"/>
    <x v="24"/>
    <n v="13821.919999999998"/>
    <x v="24"/>
    <x v="2"/>
    <n v="0"/>
    <n v="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A07833-FA85-6040-8705-212D783F4D50}" name="PivotTable3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A27:E31" firstHeaderRow="0" firstDataRow="1" firstDataCol="1"/>
  <pivotFields count="8">
    <pivotField dataField="1" showAll="0">
      <items count="26">
        <item x="0"/>
        <item x="18"/>
        <item x="10"/>
        <item x="5"/>
        <item x="13"/>
        <item x="9"/>
        <item x="8"/>
        <item x="2"/>
        <item x="22"/>
        <item x="21"/>
        <item x="7"/>
        <item x="14"/>
        <item x="24"/>
        <item x="12"/>
        <item x="16"/>
        <item x="20"/>
        <item x="11"/>
        <item x="15"/>
        <item x="23"/>
        <item x="17"/>
        <item x="19"/>
        <item x="3"/>
        <item x="4"/>
        <item x="1"/>
        <item x="6"/>
        <item t="default"/>
      </items>
    </pivotField>
    <pivotField dataField="1" numFmtId="8" showAll="0">
      <items count="26"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numFmtId="8" showAll="0"/>
    <pivotField numFmtId="10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axis="axisRow" showAll="0">
      <items count="4">
        <item x="0"/>
        <item x="1"/>
        <item x="2"/>
        <item t="default"/>
      </items>
    </pivotField>
    <pivotField numFmtId="10" showAll="0"/>
    <pivotField numFmtId="10" showAll="0"/>
    <pivotField numFmtId="10"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nzahl Kunden" fld="0" subtotal="count" baseField="0" baseItem="0"/>
    <dataField name="Anteil Kunden" fld="0" subtotal="count" showDataAs="percentOfCol" baseField="0" baseItem="0" numFmtId="10"/>
    <dataField name="Umsatz" fld="1" baseField="0" baseItem="0" numFmtId="164"/>
    <dataField name="Anteil Umsatz" fld="1" baseField="0" baseItem="0" numFmtId="10">
      <extLst>
        <ext xmlns:x14="http://schemas.microsoft.com/office/spreadsheetml/2009/9/main" uri="{E15A36E0-9728-4e99-A89B-3F7291B0FE68}">
          <x14:dataField pivotShowAs="percentOfParentRow"/>
        </ext>
      </extLst>
    </dataField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B6588-A6B3-5C4D-8D15-DFB23956BF0A}">
  <dimension ref="A27:F38"/>
  <sheetViews>
    <sheetView showGridLines="0" tabSelected="1" topLeftCell="A7" workbookViewId="0">
      <selection activeCell="J14" sqref="J14"/>
    </sheetView>
  </sheetViews>
  <sheetFormatPr baseColWidth="10" defaultRowHeight="16" x14ac:dyDescent="0.2"/>
  <cols>
    <col min="1" max="1" width="21" bestFit="1" customWidth="1"/>
    <col min="2" max="2" width="13.33203125" bestFit="1" customWidth="1"/>
    <col min="3" max="3" width="12.6640625" bestFit="1" customWidth="1"/>
    <col min="4" max="4" width="10.83203125" bestFit="1" customWidth="1"/>
    <col min="5" max="5" width="12.83203125" bestFit="1" customWidth="1"/>
    <col min="6" max="6" width="8.1640625" bestFit="1" customWidth="1"/>
    <col min="7" max="9" width="7.1640625" bestFit="1" customWidth="1"/>
    <col min="10" max="21" width="8.1640625" bestFit="1" customWidth="1"/>
    <col min="22" max="26" width="9.83203125" bestFit="1" customWidth="1"/>
    <col min="27" max="27" width="14.6640625" bestFit="1" customWidth="1"/>
  </cols>
  <sheetData>
    <row r="27" spans="1:5" x14ac:dyDescent="0.2">
      <c r="A27" s="16" t="s">
        <v>34</v>
      </c>
      <c r="B27" t="s">
        <v>39</v>
      </c>
      <c r="C27" t="s">
        <v>40</v>
      </c>
      <c r="D27" t="s">
        <v>1</v>
      </c>
      <c r="E27" t="s">
        <v>41</v>
      </c>
    </row>
    <row r="28" spans="1:5" x14ac:dyDescent="0.2">
      <c r="A28" s="17" t="s">
        <v>35</v>
      </c>
      <c r="B28" s="18">
        <v>4</v>
      </c>
      <c r="C28" s="19">
        <v>0.16</v>
      </c>
      <c r="D28" s="20">
        <v>7852.07</v>
      </c>
      <c r="E28" s="19">
        <v>0.56808822508016255</v>
      </c>
    </row>
    <row r="29" spans="1:5" x14ac:dyDescent="0.2">
      <c r="A29" s="17" t="s">
        <v>36</v>
      </c>
      <c r="B29" s="18">
        <v>6</v>
      </c>
      <c r="C29" s="19">
        <v>0.24</v>
      </c>
      <c r="D29" s="20">
        <v>4336.38</v>
      </c>
      <c r="E29" s="19">
        <v>0.31373210089481063</v>
      </c>
    </row>
    <row r="30" spans="1:5" x14ac:dyDescent="0.2">
      <c r="A30" s="17" t="s">
        <v>37</v>
      </c>
      <c r="B30" s="18">
        <v>15</v>
      </c>
      <c r="C30" s="19">
        <v>0.6</v>
      </c>
      <c r="D30" s="20">
        <v>1633.4700000000003</v>
      </c>
      <c r="E30" s="19">
        <v>0.11817967402502695</v>
      </c>
    </row>
    <row r="31" spans="1:5" x14ac:dyDescent="0.2">
      <c r="A31" s="17" t="s">
        <v>38</v>
      </c>
      <c r="B31" s="18">
        <v>25</v>
      </c>
      <c r="C31" s="19">
        <v>1</v>
      </c>
      <c r="D31" s="20">
        <v>13821.919999999998</v>
      </c>
      <c r="E31" s="19">
        <v>1</v>
      </c>
    </row>
    <row r="34" spans="1:6" x14ac:dyDescent="0.2">
      <c r="A34" s="21" t="s">
        <v>30</v>
      </c>
      <c r="B34" s="21" t="s">
        <v>39</v>
      </c>
      <c r="C34" s="21" t="s">
        <v>40</v>
      </c>
      <c r="D34" s="21" t="s">
        <v>1</v>
      </c>
      <c r="E34" s="21" t="s">
        <v>41</v>
      </c>
      <c r="F34" s="21" t="s">
        <v>42</v>
      </c>
    </row>
    <row r="35" spans="1:6" x14ac:dyDescent="0.2">
      <c r="A35" s="26" t="s">
        <v>35</v>
      </c>
      <c r="B35" s="27">
        <v>4</v>
      </c>
      <c r="C35" s="28">
        <v>0.16</v>
      </c>
      <c r="D35" s="29">
        <v>7852.07</v>
      </c>
      <c r="E35" s="28">
        <v>0.56808822508016255</v>
      </c>
      <c r="F35" s="28">
        <v>0.6</v>
      </c>
    </row>
    <row r="36" spans="1:6" x14ac:dyDescent="0.2">
      <c r="A36" s="26" t="s">
        <v>36</v>
      </c>
      <c r="B36" s="27">
        <v>6</v>
      </c>
      <c r="C36" s="28">
        <v>0.24</v>
      </c>
      <c r="D36" s="29">
        <v>4336.38</v>
      </c>
      <c r="E36" s="28">
        <v>0.31373210089481063</v>
      </c>
      <c r="F36" s="28">
        <v>0.85</v>
      </c>
    </row>
    <row r="37" spans="1:6" x14ac:dyDescent="0.2">
      <c r="A37" s="26" t="s">
        <v>37</v>
      </c>
      <c r="B37" s="27">
        <v>15</v>
      </c>
      <c r="C37" s="28">
        <v>0.6</v>
      </c>
      <c r="D37" s="29">
        <v>1633.4700000000003</v>
      </c>
      <c r="E37" s="28">
        <v>0.11817967402502695</v>
      </c>
      <c r="F37" s="28">
        <v>1</v>
      </c>
    </row>
    <row r="38" spans="1:6" x14ac:dyDescent="0.2">
      <c r="A38" s="22" t="s">
        <v>38</v>
      </c>
      <c r="B38" s="23">
        <v>25</v>
      </c>
      <c r="C38" s="24">
        <v>1</v>
      </c>
      <c r="D38" s="25">
        <v>13821.919999999998</v>
      </c>
      <c r="E38" s="24">
        <v>1</v>
      </c>
      <c r="F38" s="24"/>
    </row>
  </sheetData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8C831-3973-6143-84C5-56DB52A02222}">
  <dimension ref="A1:H32"/>
  <sheetViews>
    <sheetView showGridLines="0" workbookViewId="0">
      <selection activeCell="F29" sqref="F29"/>
    </sheetView>
  </sheetViews>
  <sheetFormatPr baseColWidth="10" defaultRowHeight="16" x14ac:dyDescent="0.2"/>
  <cols>
    <col min="1" max="1" width="23.5" bestFit="1" customWidth="1"/>
    <col min="2" max="2" width="14.33203125" customWidth="1"/>
    <col min="3" max="4" width="16" bestFit="1" customWidth="1"/>
  </cols>
  <sheetData>
    <row r="1" spans="1:8" x14ac:dyDescent="0.2">
      <c r="A1" s="3" t="s">
        <v>0</v>
      </c>
      <c r="B1" s="4" t="s">
        <v>2</v>
      </c>
      <c r="C1" s="4" t="s">
        <v>27</v>
      </c>
      <c r="D1" s="10" t="s">
        <v>29</v>
      </c>
      <c r="E1" s="10" t="s">
        <v>30</v>
      </c>
      <c r="F1" s="10" t="s">
        <v>31</v>
      </c>
      <c r="G1" s="10" t="s">
        <v>32</v>
      </c>
      <c r="H1" s="10" t="s">
        <v>33</v>
      </c>
    </row>
    <row r="2" spans="1:8" x14ac:dyDescent="0.2">
      <c r="A2" s="5" t="s">
        <v>3</v>
      </c>
      <c r="B2" s="9">
        <v>2840.3</v>
      </c>
      <c r="C2" s="9">
        <f>SUM($B$2:$B2)</f>
        <v>2840.3</v>
      </c>
      <c r="D2" s="11">
        <f>C2/C$26</f>
        <v>0.20549243520437108</v>
      </c>
      <c r="E2" s="5" t="str">
        <f>IF(D2&lt;0.6, "A", IF(D2&lt;0.85, "B", "C"))</f>
        <v>A</v>
      </c>
      <c r="F2" s="11">
        <f>IF($E2="A",$D2,0)</f>
        <v>0.20549243520437108</v>
      </c>
      <c r="G2" s="11">
        <f>IF($E2="B",$D2,0)</f>
        <v>0</v>
      </c>
      <c r="H2" s="11">
        <f>IF($E2="C",$D2,0)</f>
        <v>0</v>
      </c>
    </row>
    <row r="3" spans="1:8" x14ac:dyDescent="0.2">
      <c r="A3" s="7" t="s">
        <v>21</v>
      </c>
      <c r="B3" s="14">
        <v>2001.05</v>
      </c>
      <c r="C3" s="8">
        <f>SUM($B$2:$B3)</f>
        <v>4841.3500000000004</v>
      </c>
      <c r="D3" s="12">
        <f t="shared" ref="D3:D26" si="0">C3/C$26</f>
        <v>0.35026609906583173</v>
      </c>
      <c r="E3" s="7" t="str">
        <f t="shared" ref="E3:E26" si="1">IF(D3&lt;0.6, "A", IF(D3&lt;0.9, "B", "C"))</f>
        <v>A</v>
      </c>
      <c r="F3" s="12">
        <f t="shared" ref="F3:F26" si="2">IF($E3="A",$D3,0)</f>
        <v>0.35026609906583173</v>
      </c>
      <c r="G3" s="12">
        <f t="shared" ref="G3:G26" si="3">IF($E3="B",$D3,0)</f>
        <v>0</v>
      </c>
      <c r="H3" s="12">
        <f t="shared" ref="H3:H26" si="4">IF($E3="C",$D3,0)</f>
        <v>0</v>
      </c>
    </row>
    <row r="4" spans="1:8" x14ac:dyDescent="0.2">
      <c r="A4" s="5" t="s">
        <v>22</v>
      </c>
      <c r="B4" s="9">
        <v>1780.4</v>
      </c>
      <c r="C4" s="9">
        <f>SUM($B$2:$B4)</f>
        <v>6621.75</v>
      </c>
      <c r="D4" s="11">
        <f t="shared" si="0"/>
        <v>0.47907598944285607</v>
      </c>
      <c r="E4" s="5" t="str">
        <f t="shared" si="1"/>
        <v>A</v>
      </c>
      <c r="F4" s="11">
        <f t="shared" si="2"/>
        <v>0.47907598944285607</v>
      </c>
      <c r="G4" s="11">
        <f t="shared" si="3"/>
        <v>0</v>
      </c>
      <c r="H4" s="11">
        <f t="shared" si="4"/>
        <v>0</v>
      </c>
    </row>
    <row r="5" spans="1:8" x14ac:dyDescent="0.2">
      <c r="A5" s="7" t="s">
        <v>10</v>
      </c>
      <c r="B5" s="14">
        <v>1230.32</v>
      </c>
      <c r="C5" s="8">
        <f>SUM($B$2:$B5)</f>
        <v>7852.07</v>
      </c>
      <c r="D5" s="12">
        <f t="shared" si="0"/>
        <v>0.56808822508016255</v>
      </c>
      <c r="E5" s="7" t="str">
        <f t="shared" si="1"/>
        <v>A</v>
      </c>
      <c r="F5" s="12">
        <f t="shared" si="2"/>
        <v>0.56808822508016255</v>
      </c>
      <c r="G5" s="12">
        <f t="shared" si="3"/>
        <v>0</v>
      </c>
      <c r="H5" s="12">
        <f t="shared" si="4"/>
        <v>0</v>
      </c>
    </row>
    <row r="6" spans="1:8" x14ac:dyDescent="0.2">
      <c r="A6" s="5" t="s">
        <v>25</v>
      </c>
      <c r="B6" s="9">
        <v>1040</v>
      </c>
      <c r="C6" s="9">
        <f>SUM($B$2:$B6)</f>
        <v>8892.07</v>
      </c>
      <c r="D6" s="11">
        <f t="shared" si="0"/>
        <v>0.64333102781668539</v>
      </c>
      <c r="E6" s="5" t="str">
        <f t="shared" si="1"/>
        <v>B</v>
      </c>
      <c r="F6" s="11">
        <f t="shared" si="2"/>
        <v>0</v>
      </c>
      <c r="G6" s="11">
        <f t="shared" si="3"/>
        <v>0.64333102781668539</v>
      </c>
      <c r="H6" s="11">
        <f t="shared" si="4"/>
        <v>0</v>
      </c>
    </row>
    <row r="7" spans="1:8" x14ac:dyDescent="0.2">
      <c r="A7" s="7" t="s">
        <v>11</v>
      </c>
      <c r="B7" s="14">
        <v>850.13</v>
      </c>
      <c r="C7" s="8">
        <f>SUM($B$2:$B7)</f>
        <v>9742.1999999999989</v>
      </c>
      <c r="D7" s="12">
        <f t="shared" si="0"/>
        <v>0.7048369546343779</v>
      </c>
      <c r="E7" s="7" t="str">
        <f t="shared" si="1"/>
        <v>B</v>
      </c>
      <c r="F7" s="12">
        <f t="shared" si="2"/>
        <v>0</v>
      </c>
      <c r="G7" s="12">
        <f t="shared" si="3"/>
        <v>0.7048369546343779</v>
      </c>
      <c r="H7" s="12">
        <f t="shared" si="4"/>
        <v>0</v>
      </c>
    </row>
    <row r="8" spans="1:8" x14ac:dyDescent="0.2">
      <c r="A8" s="5" t="s">
        <v>23</v>
      </c>
      <c r="B8" s="9">
        <v>800.4</v>
      </c>
      <c r="C8" s="9">
        <f>SUM($B$2:$B8)</f>
        <v>10542.599999999999</v>
      </c>
      <c r="D8" s="11">
        <f t="shared" si="0"/>
        <v>0.76274497320198642</v>
      </c>
      <c r="E8" s="5" t="str">
        <f t="shared" si="1"/>
        <v>B</v>
      </c>
      <c r="F8" s="11">
        <f t="shared" si="2"/>
        <v>0</v>
      </c>
      <c r="G8" s="11">
        <f t="shared" si="3"/>
        <v>0.76274497320198642</v>
      </c>
      <c r="H8" s="11">
        <f t="shared" si="4"/>
        <v>0</v>
      </c>
    </row>
    <row r="9" spans="1:8" x14ac:dyDescent="0.2">
      <c r="A9" s="7" t="s">
        <v>15</v>
      </c>
      <c r="B9" s="14">
        <v>741.4</v>
      </c>
      <c r="C9" s="8">
        <f>SUM($B$2:$B9)</f>
        <v>11283.999999999998</v>
      </c>
      <c r="D9" s="12">
        <f t="shared" si="0"/>
        <v>0.81638440969127302</v>
      </c>
      <c r="E9" s="7" t="str">
        <f t="shared" si="1"/>
        <v>B</v>
      </c>
      <c r="F9" s="12">
        <f t="shared" si="2"/>
        <v>0</v>
      </c>
      <c r="G9" s="12">
        <f t="shared" si="3"/>
        <v>0.81638440969127302</v>
      </c>
      <c r="H9" s="12">
        <f t="shared" si="4"/>
        <v>0</v>
      </c>
    </row>
    <row r="10" spans="1:8" x14ac:dyDescent="0.2">
      <c r="A10" s="5" t="s">
        <v>16</v>
      </c>
      <c r="B10" s="9">
        <v>514.41</v>
      </c>
      <c r="C10" s="6">
        <f>SUM($B$2:$B10)</f>
        <v>11798.409999999998</v>
      </c>
      <c r="D10" s="13">
        <f t="shared" si="0"/>
        <v>0.85360138099482563</v>
      </c>
      <c r="E10" s="5" t="str">
        <f t="shared" si="1"/>
        <v>B</v>
      </c>
      <c r="F10" s="13">
        <f t="shared" si="2"/>
        <v>0</v>
      </c>
      <c r="G10" s="13">
        <f t="shared" si="3"/>
        <v>0.85360138099482563</v>
      </c>
      <c r="H10" s="13">
        <f t="shared" si="4"/>
        <v>0</v>
      </c>
    </row>
    <row r="11" spans="1:8" x14ac:dyDescent="0.2">
      <c r="A11" s="7" t="s">
        <v>20</v>
      </c>
      <c r="B11" s="14">
        <v>390.04</v>
      </c>
      <c r="C11" s="8">
        <f>SUM($B$2:$B11)</f>
        <v>12188.449999999999</v>
      </c>
      <c r="D11" s="12">
        <f t="shared" si="0"/>
        <v>0.88182032597497317</v>
      </c>
      <c r="E11" s="7" t="str">
        <f t="shared" si="1"/>
        <v>B</v>
      </c>
      <c r="F11" s="12">
        <f t="shared" si="2"/>
        <v>0</v>
      </c>
      <c r="G11" s="12">
        <f t="shared" si="3"/>
        <v>0.88182032597497317</v>
      </c>
      <c r="H11" s="12">
        <f t="shared" si="4"/>
        <v>0</v>
      </c>
    </row>
    <row r="12" spans="1:8" x14ac:dyDescent="0.2">
      <c r="A12" s="5" t="s">
        <v>14</v>
      </c>
      <c r="B12" s="9">
        <v>315.04000000000002</v>
      </c>
      <c r="C12" s="9">
        <f>SUM($B$2:$B12)</f>
        <v>12503.49</v>
      </c>
      <c r="D12" s="11">
        <f t="shared" si="0"/>
        <v>0.90461310729623678</v>
      </c>
      <c r="E12" s="5" t="str">
        <f t="shared" si="1"/>
        <v>C</v>
      </c>
      <c r="F12" s="11">
        <f t="shared" si="2"/>
        <v>0</v>
      </c>
      <c r="G12" s="11">
        <f t="shared" si="3"/>
        <v>0</v>
      </c>
      <c r="H12" s="11">
        <f t="shared" si="4"/>
        <v>0.90461310729623678</v>
      </c>
    </row>
    <row r="13" spans="1:8" x14ac:dyDescent="0.2">
      <c r="A13" s="7" t="s">
        <v>5</v>
      </c>
      <c r="B13" s="14">
        <v>252.5</v>
      </c>
      <c r="C13" s="8">
        <f>SUM($B$2:$B13)</f>
        <v>12755.99</v>
      </c>
      <c r="D13" s="12">
        <f t="shared" si="0"/>
        <v>0.92288119161447912</v>
      </c>
      <c r="E13" s="7" t="str">
        <f t="shared" si="1"/>
        <v>C</v>
      </c>
      <c r="F13" s="12">
        <f t="shared" si="2"/>
        <v>0</v>
      </c>
      <c r="G13" s="12">
        <f t="shared" si="3"/>
        <v>0</v>
      </c>
      <c r="H13" s="12">
        <f t="shared" si="4"/>
        <v>0.92288119161447912</v>
      </c>
    </row>
    <row r="14" spans="1:8" x14ac:dyDescent="0.2">
      <c r="A14" s="5" t="s">
        <v>26</v>
      </c>
      <c r="B14" s="9">
        <v>180.4</v>
      </c>
      <c r="C14" s="9">
        <f>SUM($B$2:$B14)</f>
        <v>12936.39</v>
      </c>
      <c r="D14" s="11">
        <f t="shared" si="0"/>
        <v>0.93593292393531446</v>
      </c>
      <c r="E14" s="5" t="str">
        <f t="shared" si="1"/>
        <v>C</v>
      </c>
      <c r="F14" s="11">
        <f t="shared" si="2"/>
        <v>0</v>
      </c>
      <c r="G14" s="11">
        <f t="shared" si="3"/>
        <v>0</v>
      </c>
      <c r="H14" s="11">
        <f t="shared" si="4"/>
        <v>0.93593292393531446</v>
      </c>
    </row>
    <row r="15" spans="1:8" x14ac:dyDescent="0.2">
      <c r="A15" s="7" t="s">
        <v>4</v>
      </c>
      <c r="B15" s="14">
        <v>150.13999999999999</v>
      </c>
      <c r="C15" s="8">
        <f>SUM($B$2:$B15)</f>
        <v>13086.529999999999</v>
      </c>
      <c r="D15" s="12">
        <f t="shared" si="0"/>
        <v>0.946795380091912</v>
      </c>
      <c r="E15" s="7" t="str">
        <f t="shared" si="1"/>
        <v>C</v>
      </c>
      <c r="F15" s="12">
        <f t="shared" si="2"/>
        <v>0</v>
      </c>
      <c r="G15" s="12">
        <f t="shared" si="3"/>
        <v>0</v>
      </c>
      <c r="H15" s="12">
        <f t="shared" si="4"/>
        <v>0.946795380091912</v>
      </c>
    </row>
    <row r="16" spans="1:8" x14ac:dyDescent="0.2">
      <c r="A16" s="5" t="s">
        <v>19</v>
      </c>
      <c r="B16" s="9">
        <v>132.15</v>
      </c>
      <c r="C16" s="9">
        <f>SUM($B$2:$B16)</f>
        <v>13218.679999999998</v>
      </c>
      <c r="D16" s="11">
        <f t="shared" si="0"/>
        <v>0.95635628045886534</v>
      </c>
      <c r="E16" s="5" t="str">
        <f t="shared" si="1"/>
        <v>C</v>
      </c>
      <c r="F16" s="11">
        <f t="shared" si="2"/>
        <v>0</v>
      </c>
      <c r="G16" s="11">
        <f t="shared" si="3"/>
        <v>0</v>
      </c>
      <c r="H16" s="11">
        <f t="shared" si="4"/>
        <v>0.95635628045886534</v>
      </c>
    </row>
    <row r="17" spans="1:8" x14ac:dyDescent="0.2">
      <c r="A17" s="7" t="s">
        <v>24</v>
      </c>
      <c r="B17" s="14">
        <v>109.1</v>
      </c>
      <c r="C17" s="8">
        <f>SUM($B$2:$B17)</f>
        <v>13327.779999999999</v>
      </c>
      <c r="D17" s="12">
        <f t="shared" si="0"/>
        <v>0.96424953986132178</v>
      </c>
      <c r="E17" s="7" t="str">
        <f t="shared" si="1"/>
        <v>C</v>
      </c>
      <c r="F17" s="12">
        <f t="shared" si="2"/>
        <v>0</v>
      </c>
      <c r="G17" s="12">
        <f t="shared" si="3"/>
        <v>0</v>
      </c>
      <c r="H17" s="12">
        <f t="shared" si="4"/>
        <v>0.96424953986132178</v>
      </c>
    </row>
    <row r="18" spans="1:8" x14ac:dyDescent="0.2">
      <c r="A18" s="5" t="s">
        <v>9</v>
      </c>
      <c r="B18" s="9">
        <v>101.4</v>
      </c>
      <c r="C18" s="9">
        <f>SUM($B$2:$B18)</f>
        <v>13429.179999999998</v>
      </c>
      <c r="D18" s="11">
        <f t="shared" si="0"/>
        <v>0.97158571312813269</v>
      </c>
      <c r="E18" s="5" t="str">
        <f t="shared" si="1"/>
        <v>C</v>
      </c>
      <c r="F18" s="11">
        <f t="shared" si="2"/>
        <v>0</v>
      </c>
      <c r="G18" s="11">
        <f t="shared" si="3"/>
        <v>0</v>
      </c>
      <c r="H18" s="11">
        <f t="shared" si="4"/>
        <v>0.97158571312813269</v>
      </c>
    </row>
    <row r="19" spans="1:8" x14ac:dyDescent="0.2">
      <c r="A19" s="7" t="s">
        <v>28</v>
      </c>
      <c r="B19" s="14">
        <v>87.9</v>
      </c>
      <c r="C19" s="8">
        <f>SUM($B$2:$B19)</f>
        <v>13517.079999999998</v>
      </c>
      <c r="D19" s="12">
        <f t="shared" si="0"/>
        <v>0.97794517693634453</v>
      </c>
      <c r="E19" s="7" t="str">
        <f t="shared" si="1"/>
        <v>C</v>
      </c>
      <c r="F19" s="12">
        <f t="shared" si="2"/>
        <v>0</v>
      </c>
      <c r="G19" s="12">
        <f t="shared" si="3"/>
        <v>0</v>
      </c>
      <c r="H19" s="12">
        <f t="shared" si="4"/>
        <v>0.97794517693634453</v>
      </c>
    </row>
    <row r="20" spans="1:8" x14ac:dyDescent="0.2">
      <c r="A20" s="5" t="s">
        <v>12</v>
      </c>
      <c r="B20" s="9">
        <v>87.5</v>
      </c>
      <c r="C20" s="9">
        <f>SUM($B$2:$B20)</f>
        <v>13604.579999999998</v>
      </c>
      <c r="D20" s="11">
        <f t="shared" si="0"/>
        <v>0.98427570120504237</v>
      </c>
      <c r="E20" s="5" t="str">
        <f t="shared" si="1"/>
        <v>C</v>
      </c>
      <c r="F20" s="11">
        <f t="shared" si="2"/>
        <v>0</v>
      </c>
      <c r="G20" s="11">
        <f t="shared" si="3"/>
        <v>0</v>
      </c>
      <c r="H20" s="11">
        <f t="shared" si="4"/>
        <v>0.98427570120504237</v>
      </c>
    </row>
    <row r="21" spans="1:8" x14ac:dyDescent="0.2">
      <c r="A21" s="7" t="s">
        <v>8</v>
      </c>
      <c r="B21" s="14">
        <v>70.739999999999995</v>
      </c>
      <c r="C21" s="8">
        <f>SUM($B$2:$B21)</f>
        <v>13675.319999999998</v>
      </c>
      <c r="D21" s="12">
        <f t="shared" si="0"/>
        <v>0.9893936587681017</v>
      </c>
      <c r="E21" s="7" t="str">
        <f t="shared" si="1"/>
        <v>C</v>
      </c>
      <c r="F21" s="12">
        <f t="shared" si="2"/>
        <v>0</v>
      </c>
      <c r="G21" s="12">
        <f t="shared" si="3"/>
        <v>0</v>
      </c>
      <c r="H21" s="12">
        <f t="shared" si="4"/>
        <v>0.9893936587681017</v>
      </c>
    </row>
    <row r="22" spans="1:8" x14ac:dyDescent="0.2">
      <c r="A22" s="5" t="s">
        <v>18</v>
      </c>
      <c r="B22" s="9">
        <v>53.45</v>
      </c>
      <c r="C22" s="9">
        <f>SUM($B$2:$B22)</f>
        <v>13728.769999999999</v>
      </c>
      <c r="D22" s="11">
        <f t="shared" si="0"/>
        <v>0.9932607047356663</v>
      </c>
      <c r="E22" s="5" t="str">
        <f t="shared" si="1"/>
        <v>C</v>
      </c>
      <c r="F22" s="11">
        <f t="shared" si="2"/>
        <v>0</v>
      </c>
      <c r="G22" s="11">
        <f t="shared" si="3"/>
        <v>0</v>
      </c>
      <c r="H22" s="11">
        <f t="shared" si="4"/>
        <v>0.9932607047356663</v>
      </c>
    </row>
    <row r="23" spans="1:8" x14ac:dyDescent="0.2">
      <c r="A23" s="7" t="s">
        <v>7</v>
      </c>
      <c r="B23" s="14">
        <v>32.15</v>
      </c>
      <c r="C23" s="8">
        <f>SUM($B$2:$B23)</f>
        <v>13760.919999999998</v>
      </c>
      <c r="D23" s="12">
        <f t="shared" si="0"/>
        <v>0.99558672022410777</v>
      </c>
      <c r="E23" s="7" t="str">
        <f t="shared" si="1"/>
        <v>C</v>
      </c>
      <c r="F23" s="12">
        <f t="shared" si="2"/>
        <v>0</v>
      </c>
      <c r="G23" s="12">
        <f t="shared" si="3"/>
        <v>0</v>
      </c>
      <c r="H23" s="12">
        <f t="shared" si="4"/>
        <v>0.99558672022410777</v>
      </c>
    </row>
    <row r="24" spans="1:8" x14ac:dyDescent="0.2">
      <c r="A24" s="5" t="s">
        <v>17</v>
      </c>
      <c r="B24" s="9">
        <v>21.2</v>
      </c>
      <c r="C24" s="9">
        <f>SUM($B$2:$B24)</f>
        <v>13782.119999999999</v>
      </c>
      <c r="D24" s="11">
        <f t="shared" si="0"/>
        <v>0.99712051581835237</v>
      </c>
      <c r="E24" s="5" t="str">
        <f t="shared" si="1"/>
        <v>C</v>
      </c>
      <c r="F24" s="11">
        <f t="shared" si="2"/>
        <v>0</v>
      </c>
      <c r="G24" s="11">
        <f t="shared" si="3"/>
        <v>0</v>
      </c>
      <c r="H24" s="11">
        <f t="shared" si="4"/>
        <v>0.99712051581835237</v>
      </c>
    </row>
    <row r="25" spans="1:8" x14ac:dyDescent="0.2">
      <c r="A25" s="7" t="s">
        <v>13</v>
      </c>
      <c r="B25" s="14">
        <v>20.5</v>
      </c>
      <c r="C25" s="8">
        <f>SUM($B$2:$B25)</f>
        <v>13802.619999999999</v>
      </c>
      <c r="D25" s="12">
        <f t="shared" si="0"/>
        <v>0.99860366721844729</v>
      </c>
      <c r="E25" s="7" t="str">
        <f t="shared" si="1"/>
        <v>C</v>
      </c>
      <c r="F25" s="12">
        <f t="shared" si="2"/>
        <v>0</v>
      </c>
      <c r="G25" s="12">
        <f t="shared" si="3"/>
        <v>0</v>
      </c>
      <c r="H25" s="12">
        <f t="shared" si="4"/>
        <v>0.99860366721844729</v>
      </c>
    </row>
    <row r="26" spans="1:8" x14ac:dyDescent="0.2">
      <c r="A26" s="2" t="s">
        <v>6</v>
      </c>
      <c r="B26" s="15">
        <v>19.3</v>
      </c>
      <c r="C26" s="9">
        <f>SUM($B$2:$B26)</f>
        <v>13821.919999999998</v>
      </c>
      <c r="D26" s="11">
        <f t="shared" si="0"/>
        <v>1</v>
      </c>
      <c r="E26" s="2" t="str">
        <f t="shared" si="1"/>
        <v>C</v>
      </c>
      <c r="F26" s="11">
        <f t="shared" si="2"/>
        <v>0</v>
      </c>
      <c r="G26" s="11">
        <f t="shared" si="3"/>
        <v>0</v>
      </c>
      <c r="H26" s="11">
        <f t="shared" si="4"/>
        <v>1</v>
      </c>
    </row>
    <row r="28" spans="1:8" x14ac:dyDescent="0.2">
      <c r="B28" s="1"/>
    </row>
    <row r="29" spans="1:8" x14ac:dyDescent="0.2">
      <c r="B29" s="1"/>
    </row>
    <row r="30" spans="1:8" x14ac:dyDescent="0.2">
      <c r="B30" s="1"/>
    </row>
    <row r="31" spans="1:8" x14ac:dyDescent="0.2">
      <c r="B31" s="1"/>
    </row>
    <row r="32" spans="1:8" x14ac:dyDescent="0.2">
      <c r="B32" s="1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7D39001887A647832C089A5710B174" ma:contentTypeVersion="7" ma:contentTypeDescription="Ein neues Dokument erstellen." ma:contentTypeScope="" ma:versionID="385283652639e9bf1e71dc0a2099c581">
  <xsd:schema xmlns:xsd="http://www.w3.org/2001/XMLSchema" xmlns:xs="http://www.w3.org/2001/XMLSchema" xmlns:p="http://schemas.microsoft.com/office/2006/metadata/properties" xmlns:ns2="15308808-2479-4822-a6ce-815b698d3d17" targetNamespace="http://schemas.microsoft.com/office/2006/metadata/properties" ma:root="true" ma:fieldsID="47eff77547f8ef54676c4cbd1e223aa7" ns2:_="">
    <xsd:import namespace="15308808-2479-4822-a6ce-815b698d3d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08808-2479-4822-a6ce-815b698d3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982832-30F6-4508-BD8C-2D1A586A39EF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15308808-2479-4822-a6ce-815b698d3d17"/>
  </ds:schemaRefs>
</ds:datastoreItem>
</file>

<file path=customXml/itemProps2.xml><?xml version="1.0" encoding="utf-8"?>
<ds:datastoreItem xmlns:ds="http://schemas.openxmlformats.org/officeDocument/2006/customXml" ds:itemID="{1E7A8092-667A-47BB-B74E-EE482F5BD9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D62213-81E2-45FD-B24C-84F45B8E5B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308808-2479-4822-a6ce-815b698d3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Auswertung</vt:lpstr>
      <vt:lpstr>Kundendaten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 Heinrich</dc:creator>
  <cp:lastModifiedBy>Lukas Heinrich</cp:lastModifiedBy>
  <dcterms:created xsi:type="dcterms:W3CDTF">2020-04-15T09:50:58Z</dcterms:created>
  <dcterms:modified xsi:type="dcterms:W3CDTF">2020-04-16T06:33:20Z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0x010100FE7D39001887A647832C089A5710B174</vt:lpwstr>
  </property>
</Properties>
</file>